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akechancellor/Desktop/Dissertation/Complete Items/"/>
    </mc:Choice>
  </mc:AlternateContent>
  <xr:revisionPtr revIDLastSave="0" documentId="13_ncr:1_{08E309A0-5CFC-A84F-99B3-CEED6E370E2F}" xr6:coauthVersionLast="45" xr6:coauthVersionMax="45" xr10:uidLastSave="{00000000-0000-0000-0000-000000000000}"/>
  <bookViews>
    <workbookView xWindow="5600" yWindow="3100" windowWidth="28040" windowHeight="17440" xr2:uid="{3E612559-5DB6-E14E-AB8A-6A23325BD876}"/>
  </bookViews>
  <sheets>
    <sheet name="Summary" sheetId="1" r:id="rId1"/>
    <sheet name="Tab 1" sheetId="9" r:id="rId2"/>
    <sheet name="Tab 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4" l="1"/>
  <c r="C21" i="4"/>
  <c r="C22" i="4"/>
  <c r="C23" i="4"/>
  <c r="C24" i="4"/>
  <c r="C25" i="4"/>
  <c r="C26" i="4"/>
  <c r="C27" i="4"/>
  <c r="C28" i="4"/>
  <c r="C29" i="4"/>
  <c r="C30" i="4"/>
  <c r="C31" i="4"/>
  <c r="B21" i="4"/>
  <c r="B22" i="4"/>
  <c r="B23" i="4"/>
  <c r="B24" i="4"/>
  <c r="B25" i="4"/>
  <c r="B26" i="4"/>
  <c r="B27" i="4"/>
  <c r="B28" i="4"/>
  <c r="B29" i="4"/>
  <c r="B30" i="4"/>
  <c r="B31" i="4"/>
  <c r="B20" i="4"/>
  <c r="F6" i="4"/>
  <c r="F7" i="4"/>
  <c r="F8" i="4"/>
  <c r="F9" i="4"/>
  <c r="F10" i="4"/>
  <c r="F11" i="4"/>
  <c r="F12" i="4"/>
  <c r="F13" i="4"/>
  <c r="F14" i="4"/>
  <c r="F15" i="4"/>
  <c r="F16" i="4"/>
  <c r="F5" i="4"/>
  <c r="E6" i="4"/>
  <c r="E7" i="4"/>
  <c r="E8" i="4"/>
  <c r="E9" i="4"/>
  <c r="E10" i="4"/>
  <c r="E11" i="4"/>
  <c r="E12" i="4"/>
  <c r="E13" i="4"/>
  <c r="E14" i="4"/>
  <c r="E15" i="4"/>
  <c r="E16" i="4"/>
  <c r="E5" i="4"/>
  <c r="C24" i="9" l="1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B25" i="9"/>
  <c r="B26" i="9"/>
  <c r="B27" i="9"/>
  <c r="B28" i="9"/>
  <c r="B29" i="9"/>
  <c r="B30" i="9"/>
  <c r="B31" i="9"/>
  <c r="B32" i="9"/>
  <c r="B33" i="9"/>
  <c r="B34" i="9"/>
  <c r="B35" i="9"/>
  <c r="B24" i="9"/>
  <c r="T6" i="9"/>
  <c r="T7" i="9"/>
  <c r="T8" i="9"/>
  <c r="T9" i="9"/>
  <c r="T10" i="9"/>
  <c r="T11" i="9"/>
  <c r="T12" i="9"/>
  <c r="T13" i="9"/>
  <c r="T14" i="9"/>
  <c r="T15" i="9"/>
  <c r="T16" i="9"/>
  <c r="T5" i="9"/>
  <c r="S6" i="9"/>
  <c r="S7" i="9"/>
  <c r="S8" i="9"/>
  <c r="S9" i="9"/>
  <c r="S10" i="9"/>
  <c r="S11" i="9"/>
  <c r="S12" i="9"/>
  <c r="S13" i="9"/>
  <c r="S14" i="9"/>
  <c r="S15" i="9"/>
  <c r="S16" i="9"/>
  <c r="S5" i="9"/>
</calcChain>
</file>

<file path=xl/sharedStrings.xml><?xml version="1.0" encoding="utf-8"?>
<sst xmlns="http://schemas.openxmlformats.org/spreadsheetml/2006/main" count="97" uniqueCount="51">
  <si>
    <t>Supplementary Table 6: Normalized Nuclei Counts</t>
  </si>
  <si>
    <t>Tab 1: Primary clustering</t>
  </si>
  <si>
    <t>OL1</t>
  </si>
  <si>
    <t>OL2</t>
  </si>
  <si>
    <t>OL3</t>
  </si>
  <si>
    <t>OL4</t>
  </si>
  <si>
    <t>OPC1</t>
  </si>
  <si>
    <t>OL5</t>
  </si>
  <si>
    <t>Microglia</t>
  </si>
  <si>
    <t>OPC2</t>
  </si>
  <si>
    <t>OL6</t>
  </si>
  <si>
    <t>OL7</t>
  </si>
  <si>
    <t>OL8</t>
  </si>
  <si>
    <t>Endo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</si>
  <si>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</si>
  <si>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</si>
  <si>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</si>
  <si>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</si>
  <si>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</si>
  <si>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</si>
  <si>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</si>
  <si>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</si>
  <si>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Raw nuclei counts</t>
  </si>
  <si>
    <t>Sum</t>
  </si>
  <si>
    <t>Sample normalization factor</t>
  </si>
  <si>
    <t>Normalized nuclei counts</t>
  </si>
  <si>
    <t>AD1</t>
  </si>
  <si>
    <t>AD2</t>
  </si>
  <si>
    <t>AD3</t>
  </si>
  <si>
    <t>AD4</t>
  </si>
  <si>
    <t>Tab 3: Microliga subset counts</t>
  </si>
  <si>
    <t>AD 1</t>
  </si>
  <si>
    <t>AD 2</t>
  </si>
  <si>
    <t>AD 3</t>
  </si>
  <si>
    <t>AD 4</t>
  </si>
  <si>
    <t>Astro1</t>
  </si>
  <si>
    <t>Neurons</t>
  </si>
  <si>
    <t>Astro2</t>
  </si>
  <si>
    <t>Astro3</t>
  </si>
  <si>
    <t>Factor</t>
  </si>
  <si>
    <t>Control1</t>
  </si>
  <si>
    <t>Control2</t>
  </si>
  <si>
    <t>Control3</t>
  </si>
  <si>
    <t>Control4</t>
  </si>
  <si>
    <t>Control5</t>
  </si>
  <si>
    <t>Control6</t>
  </si>
  <si>
    <t>Control7</t>
  </si>
  <si>
    <t>Control8</t>
  </si>
  <si>
    <t>Microglia 1</t>
  </si>
  <si>
    <t>Microglia 2</t>
  </si>
  <si>
    <t>Tab 2: Microglia  subset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</si>
</sst>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6307-6A02-C24F-849A-484D7214D3D1}">
  <dimension ref="A1:G3"/>
  <sheetViews>
    <sheetView tabSelected="1" workbookViewId="0">
      <selection activeCell="E20" sqref="E20:E21"/>
    </sheetView>
  </sheetViews>
  <sheetFormatPr baseColWidth="10" defaultRowHeight="16" x14ac:dyDescent="0.2"/>
  <sheetData>
    <row r="1" spans="1:7" x14ac:dyDescent="0.2">
      <c r="A1" s="3" t="s">
        <v>0</v>
      </c>
      <c r="B1" s="3"/>
      <c r="C1" s="3"/>
      <c r="D1" s="3"/>
      <c r="E1" s="3"/>
      <c r="F1" s="3"/>
      <c r="G1" s="3"/>
    </row>
    <row r="2" spans="1:7" x14ac:dyDescent="0.2">
      <c r="A2" s="3" t="s">
        <v>1</v>
      </c>
      <c r="B2" s="3"/>
      <c r="C2" s="3"/>
      <c r="D2" s="3"/>
      <c r="E2" s="3"/>
      <c r="F2" s="3"/>
      <c r="G2" s="3"/>
    </row>
    <row r="3" spans="1:7" x14ac:dyDescent="0.2">
      <c r="A3" s="3" t="s">
        <v>50</v>
      </c>
      <c r="B3" s="3"/>
      <c r="C3" s="3"/>
      <c r="D3" s="3"/>
      <c r="E3" s="3"/>
      <c r="F3" s="3"/>
      <c r="G3" s="3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CEFF-563D-3141-9F2F-AC89CB7BD27C}">
  <dimension ref="A1:T35"/>
  <sheetViews>
    <sheetView workbookViewId="0">
      <selection activeCell="F17" sqref="F17"/>
    </sheetView>
  </sheetViews>
  <sheetFormatPr baseColWidth="10" defaultRowHeight="16" x14ac:dyDescent="0.2"/>
  <cols>
    <col min="22" max="22" width="25" customWidth="1"/>
  </cols>
  <sheetData>
    <row r="1" spans="1:20" x14ac:dyDescent="0.2">
      <c r="A1" s="3" t="s">
        <v>1</v>
      </c>
      <c r="B1" s="3"/>
      <c r="C1" s="3"/>
      <c r="D1" s="3"/>
      <c r="E1" s="3"/>
      <c r="F1" s="3"/>
      <c r="G1" s="3"/>
    </row>
    <row r="3" spans="1:20" x14ac:dyDescent="0.2">
      <c r="A3" s="4" t="s">
        <v>22</v>
      </c>
      <c r="B3" s="4"/>
    </row>
    <row r="4" spans="1:20" x14ac:dyDescent="0.2">
      <c r="B4" t="s">
        <v>2</v>
      </c>
      <c r="C4" t="s">
        <v>3</v>
      </c>
      <c r="D4" t="s">
        <v>4</v>
      </c>
      <c r="E4" t="s">
        <v>5</v>
      </c>
      <c r="F4" t="s">
        <v>7</v>
      </c>
      <c r="G4" t="s">
        <v>35</v>
      </c>
      <c r="H4" t="s">
        <v>6</v>
      </c>
      <c r="I4" t="s">
        <v>10</v>
      </c>
      <c r="J4" t="s">
        <v>11</v>
      </c>
      <c r="K4" t="s">
        <v>36</v>
      </c>
      <c r="L4" t="s">
        <v>9</v>
      </c>
      <c r="M4" t="s">
        <v>37</v>
      </c>
      <c r="N4" t="s">
        <v>8</v>
      </c>
      <c r="O4" t="s">
        <v>38</v>
      </c>
      <c r="P4" t="s">
        <v>12</v>
      </c>
      <c r="Q4" t="s">
        <v>13</v>
      </c>
      <c r="S4" t="s">
        <v>23</v>
      </c>
      <c r="T4" t="s">
        <v>39</v>
      </c>
    </row>
    <row r="5" spans="1:20" x14ac:dyDescent="0.2">
      <c r="A5" t="s">
        <v>40</v>
      </c>
      <c r="B5">
        <v>47</v>
      </c>
      <c r="C5">
        <v>81</v>
      </c>
      <c r="D5">
        <v>3</v>
      </c>
      <c r="E5">
        <v>11</v>
      </c>
      <c r="F5">
        <v>22</v>
      </c>
      <c r="G5">
        <v>5</v>
      </c>
      <c r="H5">
        <v>117</v>
      </c>
      <c r="I5">
        <v>47</v>
      </c>
      <c r="J5">
        <v>2</v>
      </c>
      <c r="K5">
        <v>2</v>
      </c>
      <c r="L5">
        <v>3</v>
      </c>
      <c r="M5">
        <v>60</v>
      </c>
      <c r="N5">
        <v>2</v>
      </c>
      <c r="O5">
        <v>0</v>
      </c>
      <c r="P5">
        <v>0</v>
      </c>
      <c r="Q5">
        <v>4</v>
      </c>
      <c r="S5">
        <f>SUM(B5:Q5)</f>
        <v>406</v>
      </c>
      <c r="T5">
        <f>S5/5838</f>
        <v>6.9544364508393283E-2</v>
      </c>
    </row>
    <row r="6" spans="1:20" x14ac:dyDescent="0.2">
      <c r="A6" t="s">
        <v>41</v>
      </c>
      <c r="B6">
        <v>53</v>
      </c>
      <c r="C6">
        <v>840</v>
      </c>
      <c r="D6">
        <v>159</v>
      </c>
      <c r="E6">
        <v>134</v>
      </c>
      <c r="F6">
        <v>52</v>
      </c>
      <c r="G6">
        <v>2</v>
      </c>
      <c r="H6">
        <v>28</v>
      </c>
      <c r="I6">
        <v>110</v>
      </c>
      <c r="J6">
        <v>4</v>
      </c>
      <c r="K6">
        <v>48</v>
      </c>
      <c r="L6">
        <v>5</v>
      </c>
      <c r="M6">
        <v>0</v>
      </c>
      <c r="N6">
        <v>46</v>
      </c>
      <c r="O6">
        <v>0</v>
      </c>
      <c r="P6">
        <v>0</v>
      </c>
      <c r="Q6">
        <v>4</v>
      </c>
      <c r="S6">
        <f t="shared" ref="S6:S16" si="0">SUM(B6:Q6)</f>
        <v>1485</v>
      </c>
      <c r="T6">
        <f t="shared" ref="T6:T16" si="1">S6/5838</f>
        <v>0.25436793422404935</v>
      </c>
    </row>
    <row r="7" spans="1:20" x14ac:dyDescent="0.2">
      <c r="A7" t="s">
        <v>42</v>
      </c>
      <c r="B7">
        <v>93</v>
      </c>
      <c r="C7">
        <v>2</v>
      </c>
      <c r="D7">
        <v>66</v>
      </c>
      <c r="E7">
        <v>273</v>
      </c>
      <c r="F7">
        <v>92</v>
      </c>
      <c r="G7">
        <v>2</v>
      </c>
      <c r="H7">
        <v>7</v>
      </c>
      <c r="I7">
        <v>3</v>
      </c>
      <c r="J7">
        <v>1</v>
      </c>
      <c r="K7">
        <v>69</v>
      </c>
      <c r="L7">
        <v>4</v>
      </c>
      <c r="M7">
        <v>0</v>
      </c>
      <c r="N7">
        <v>13</v>
      </c>
      <c r="O7">
        <v>0</v>
      </c>
      <c r="P7">
        <v>0</v>
      </c>
      <c r="Q7">
        <v>4</v>
      </c>
      <c r="S7">
        <f t="shared" si="0"/>
        <v>629</v>
      </c>
      <c r="T7">
        <f t="shared" si="1"/>
        <v>0.10774237752655019</v>
      </c>
    </row>
    <row r="8" spans="1:20" x14ac:dyDescent="0.2">
      <c r="A8" t="s">
        <v>43</v>
      </c>
      <c r="B8">
        <v>270</v>
      </c>
      <c r="C8">
        <v>671</v>
      </c>
      <c r="D8">
        <v>7</v>
      </c>
      <c r="E8">
        <v>54</v>
      </c>
      <c r="F8">
        <v>13</v>
      </c>
      <c r="G8">
        <v>55</v>
      </c>
      <c r="H8">
        <v>73</v>
      </c>
      <c r="I8">
        <v>249</v>
      </c>
      <c r="J8">
        <v>8</v>
      </c>
      <c r="K8">
        <v>13</v>
      </c>
      <c r="L8">
        <v>4</v>
      </c>
      <c r="M8">
        <v>1</v>
      </c>
      <c r="N8">
        <v>5</v>
      </c>
      <c r="O8">
        <v>2</v>
      </c>
      <c r="P8">
        <v>1</v>
      </c>
      <c r="Q8">
        <v>0</v>
      </c>
      <c r="S8">
        <f t="shared" si="0"/>
        <v>1426</v>
      </c>
      <c r="T8">
        <f t="shared" si="1"/>
        <v>0.24426173347036656</v>
      </c>
    </row>
    <row r="9" spans="1:20" x14ac:dyDescent="0.2">
      <c r="A9" t="s">
        <v>44</v>
      </c>
      <c r="B9">
        <v>2414</v>
      </c>
      <c r="C9">
        <v>360</v>
      </c>
      <c r="D9">
        <v>288</v>
      </c>
      <c r="E9">
        <v>742</v>
      </c>
      <c r="F9">
        <v>1071</v>
      </c>
      <c r="G9">
        <v>413</v>
      </c>
      <c r="H9">
        <v>202</v>
      </c>
      <c r="I9">
        <v>200</v>
      </c>
      <c r="J9">
        <v>53</v>
      </c>
      <c r="K9">
        <v>73</v>
      </c>
      <c r="L9">
        <v>8</v>
      </c>
      <c r="M9">
        <v>1</v>
      </c>
      <c r="N9">
        <v>5</v>
      </c>
      <c r="O9">
        <v>5</v>
      </c>
      <c r="P9">
        <v>1</v>
      </c>
      <c r="Q9">
        <v>2</v>
      </c>
      <c r="S9">
        <f t="shared" si="0"/>
        <v>5838</v>
      </c>
      <c r="T9">
        <f t="shared" si="1"/>
        <v>1</v>
      </c>
    </row>
    <row r="10" spans="1:20" x14ac:dyDescent="0.2">
      <c r="A10" t="s">
        <v>45</v>
      </c>
      <c r="B10">
        <v>249</v>
      </c>
      <c r="C10">
        <v>73</v>
      </c>
      <c r="D10">
        <v>517</v>
      </c>
      <c r="E10">
        <v>317</v>
      </c>
      <c r="F10">
        <v>311</v>
      </c>
      <c r="G10">
        <v>240</v>
      </c>
      <c r="H10">
        <v>106</v>
      </c>
      <c r="I10">
        <v>26</v>
      </c>
      <c r="J10">
        <v>7</v>
      </c>
      <c r="K10">
        <v>113</v>
      </c>
      <c r="L10">
        <v>165</v>
      </c>
      <c r="M10">
        <v>1</v>
      </c>
      <c r="N10">
        <v>43</v>
      </c>
      <c r="O10">
        <v>5</v>
      </c>
      <c r="P10">
        <v>0</v>
      </c>
      <c r="Q10">
        <v>1</v>
      </c>
      <c r="S10">
        <f t="shared" si="0"/>
        <v>2174</v>
      </c>
      <c r="T10">
        <f t="shared" si="1"/>
        <v>0.37238780404248029</v>
      </c>
    </row>
    <row r="11" spans="1:20" x14ac:dyDescent="0.2">
      <c r="A11" t="s">
        <v>46</v>
      </c>
      <c r="B11">
        <v>1036</v>
      </c>
      <c r="C11">
        <v>299</v>
      </c>
      <c r="D11">
        <v>45</v>
      </c>
      <c r="E11">
        <v>506</v>
      </c>
      <c r="F11">
        <v>129</v>
      </c>
      <c r="G11">
        <v>4</v>
      </c>
      <c r="H11">
        <v>93</v>
      </c>
      <c r="I11">
        <v>166</v>
      </c>
      <c r="J11">
        <v>20</v>
      </c>
      <c r="K11">
        <v>87</v>
      </c>
      <c r="L11">
        <v>2</v>
      </c>
      <c r="M11">
        <v>0</v>
      </c>
      <c r="N11">
        <v>28</v>
      </c>
      <c r="O11">
        <v>0</v>
      </c>
      <c r="P11">
        <v>1</v>
      </c>
      <c r="Q11">
        <v>13</v>
      </c>
      <c r="S11">
        <f t="shared" si="0"/>
        <v>2429</v>
      </c>
      <c r="T11">
        <f t="shared" si="1"/>
        <v>0.41606714628297364</v>
      </c>
    </row>
    <row r="12" spans="1:20" x14ac:dyDescent="0.2">
      <c r="A12" t="s">
        <v>47</v>
      </c>
      <c r="B12">
        <v>115</v>
      </c>
      <c r="C12">
        <v>62</v>
      </c>
      <c r="D12">
        <v>657</v>
      </c>
      <c r="E12">
        <v>55</v>
      </c>
      <c r="F12">
        <v>11</v>
      </c>
      <c r="G12">
        <v>267</v>
      </c>
      <c r="H12">
        <v>38</v>
      </c>
      <c r="I12">
        <v>20</v>
      </c>
      <c r="J12">
        <v>1</v>
      </c>
      <c r="K12">
        <v>93</v>
      </c>
      <c r="L12">
        <v>44</v>
      </c>
      <c r="M12">
        <v>0</v>
      </c>
      <c r="N12">
        <v>43</v>
      </c>
      <c r="O12">
        <v>1</v>
      </c>
      <c r="P12">
        <v>0</v>
      </c>
      <c r="Q12">
        <v>3</v>
      </c>
      <c r="S12">
        <f t="shared" si="0"/>
        <v>1410</v>
      </c>
      <c r="T12">
        <f t="shared" si="1"/>
        <v>0.24152106885919836</v>
      </c>
    </row>
    <row r="13" spans="1:20" x14ac:dyDescent="0.2">
      <c r="A13" t="s">
        <v>26</v>
      </c>
      <c r="B13">
        <v>4</v>
      </c>
      <c r="C13">
        <v>247</v>
      </c>
      <c r="D13">
        <v>0</v>
      </c>
      <c r="E13">
        <v>0</v>
      </c>
      <c r="F13">
        <v>0</v>
      </c>
      <c r="G13">
        <v>22</v>
      </c>
      <c r="H13">
        <v>111</v>
      </c>
      <c r="I13">
        <v>96</v>
      </c>
      <c r="J13">
        <v>11</v>
      </c>
      <c r="K13">
        <v>6</v>
      </c>
      <c r="L13">
        <v>0</v>
      </c>
      <c r="M13">
        <v>272</v>
      </c>
      <c r="N13">
        <v>1</v>
      </c>
      <c r="O13">
        <v>3</v>
      </c>
      <c r="P13">
        <v>0</v>
      </c>
      <c r="Q13">
        <v>0</v>
      </c>
      <c r="S13">
        <f t="shared" si="0"/>
        <v>773</v>
      </c>
      <c r="T13">
        <f t="shared" si="1"/>
        <v>0.13240835902706408</v>
      </c>
    </row>
    <row r="14" spans="1:20" x14ac:dyDescent="0.2">
      <c r="A14" t="s">
        <v>27</v>
      </c>
      <c r="B14">
        <v>47</v>
      </c>
      <c r="C14">
        <v>42</v>
      </c>
      <c r="D14">
        <v>373</v>
      </c>
      <c r="E14">
        <v>89</v>
      </c>
      <c r="F14">
        <v>108</v>
      </c>
      <c r="G14">
        <v>248</v>
      </c>
      <c r="H14">
        <v>34</v>
      </c>
      <c r="I14">
        <v>23</v>
      </c>
      <c r="J14">
        <v>236</v>
      </c>
      <c r="K14">
        <v>3</v>
      </c>
      <c r="L14">
        <v>102</v>
      </c>
      <c r="M14">
        <v>4</v>
      </c>
      <c r="N14">
        <v>73</v>
      </c>
      <c r="O14">
        <v>71</v>
      </c>
      <c r="P14">
        <v>27</v>
      </c>
      <c r="Q14">
        <v>3</v>
      </c>
      <c r="S14">
        <f t="shared" si="0"/>
        <v>1483</v>
      </c>
      <c r="T14">
        <f t="shared" si="1"/>
        <v>0.25402535114765329</v>
      </c>
    </row>
    <row r="15" spans="1:20" x14ac:dyDescent="0.2">
      <c r="A15" t="s">
        <v>28</v>
      </c>
      <c r="B15">
        <v>6</v>
      </c>
      <c r="C15">
        <v>20</v>
      </c>
      <c r="D15">
        <v>0</v>
      </c>
      <c r="E15">
        <v>2</v>
      </c>
      <c r="F15">
        <v>1</v>
      </c>
      <c r="G15">
        <v>13</v>
      </c>
      <c r="H15">
        <v>79</v>
      </c>
      <c r="I15">
        <v>18</v>
      </c>
      <c r="J15">
        <v>120</v>
      </c>
      <c r="K15">
        <v>14</v>
      </c>
      <c r="L15">
        <v>0</v>
      </c>
      <c r="M15">
        <v>0</v>
      </c>
      <c r="N15">
        <v>44</v>
      </c>
      <c r="O15">
        <v>46</v>
      </c>
      <c r="P15">
        <v>9</v>
      </c>
      <c r="Q15">
        <v>0</v>
      </c>
      <c r="S15">
        <f t="shared" si="0"/>
        <v>372</v>
      </c>
      <c r="T15">
        <f t="shared" si="1"/>
        <v>6.3720452209660841E-2</v>
      </c>
    </row>
    <row r="16" spans="1:20" x14ac:dyDescent="0.2">
      <c r="A16" t="s">
        <v>29</v>
      </c>
      <c r="B16">
        <v>137</v>
      </c>
      <c r="C16">
        <v>32</v>
      </c>
      <c r="D16">
        <v>441</v>
      </c>
      <c r="E16">
        <v>162</v>
      </c>
      <c r="F16">
        <v>232</v>
      </c>
      <c r="G16">
        <v>217</v>
      </c>
      <c r="H16">
        <v>96</v>
      </c>
      <c r="I16">
        <v>9</v>
      </c>
      <c r="J16">
        <v>419</v>
      </c>
      <c r="K16">
        <v>20</v>
      </c>
      <c r="L16">
        <v>65</v>
      </c>
      <c r="M16">
        <v>0</v>
      </c>
      <c r="N16">
        <v>32</v>
      </c>
      <c r="O16">
        <v>125</v>
      </c>
      <c r="P16">
        <v>54</v>
      </c>
      <c r="Q16">
        <v>0</v>
      </c>
      <c r="S16">
        <f t="shared" si="0"/>
        <v>2041</v>
      </c>
      <c r="T16">
        <f t="shared" si="1"/>
        <v>0.34960602946214459</v>
      </c>
    </row>
    <row r="22" spans="1:17" x14ac:dyDescent="0.2">
      <c r="A22" s="4" t="s">
        <v>25</v>
      </c>
      <c r="B22" s="4"/>
    </row>
    <row r="23" spans="1:17" x14ac:dyDescent="0.2">
      <c r="B23" t="s">
        <v>2</v>
      </c>
      <c r="C23" t="s">
        <v>3</v>
      </c>
      <c r="D23" t="s">
        <v>4</v>
      </c>
      <c r="E23" t="s">
        <v>5</v>
      </c>
      <c r="F23" t="s">
        <v>7</v>
      </c>
      <c r="G23" t="s">
        <v>35</v>
      </c>
      <c r="H23" t="s">
        <v>6</v>
      </c>
      <c r="I23" t="s">
        <v>10</v>
      </c>
      <c r="J23" t="s">
        <v>11</v>
      </c>
      <c r="K23" t="s">
        <v>36</v>
      </c>
      <c r="L23" t="s">
        <v>9</v>
      </c>
      <c r="M23" t="s">
        <v>37</v>
      </c>
      <c r="N23" t="s">
        <v>8</v>
      </c>
      <c r="O23" t="s">
        <v>38</v>
      </c>
      <c r="P23" t="s">
        <v>12</v>
      </c>
      <c r="Q23" t="s">
        <v>13</v>
      </c>
    </row>
    <row r="24" spans="1:17" x14ac:dyDescent="0.2">
      <c r="A24" t="s">
        <v>40</v>
      </c>
      <c r="B24">
        <f>B5/$T5</f>
        <v>675.82758620689663</v>
      </c>
      <c r="C24">
        <f t="shared" ref="C24:Q24" si="2">C5/$T5</f>
        <v>1164.7241379310344</v>
      </c>
      <c r="D24">
        <f t="shared" si="2"/>
        <v>43.137931034482762</v>
      </c>
      <c r="E24">
        <f t="shared" si="2"/>
        <v>158.17241379310346</v>
      </c>
      <c r="F24">
        <f t="shared" si="2"/>
        <v>316.34482758620692</v>
      </c>
      <c r="G24">
        <f t="shared" si="2"/>
        <v>71.896551724137936</v>
      </c>
      <c r="H24">
        <f t="shared" si="2"/>
        <v>1682.3793103448277</v>
      </c>
      <c r="I24">
        <f t="shared" si="2"/>
        <v>675.82758620689663</v>
      </c>
      <c r="J24">
        <f t="shared" si="2"/>
        <v>28.758620689655174</v>
      </c>
      <c r="K24">
        <f t="shared" si="2"/>
        <v>28.758620689655174</v>
      </c>
      <c r="L24">
        <f t="shared" si="2"/>
        <v>43.137931034482762</v>
      </c>
      <c r="M24">
        <f t="shared" si="2"/>
        <v>862.75862068965523</v>
      </c>
      <c r="N24">
        <f t="shared" si="2"/>
        <v>28.758620689655174</v>
      </c>
      <c r="O24">
        <f t="shared" si="2"/>
        <v>0</v>
      </c>
      <c r="P24">
        <f t="shared" si="2"/>
        <v>0</v>
      </c>
      <c r="Q24">
        <f t="shared" si="2"/>
        <v>57.517241379310349</v>
      </c>
    </row>
    <row r="25" spans="1:17" x14ac:dyDescent="0.2">
      <c r="A25" t="s">
        <v>41</v>
      </c>
      <c r="B25">
        <f t="shared" ref="B25:Q35" si="3">B6/$T6</f>
        <v>208.35959595959594</v>
      </c>
      <c r="C25">
        <f t="shared" si="3"/>
        <v>3302.30303030303</v>
      </c>
      <c r="D25">
        <f t="shared" si="3"/>
        <v>625.07878787878781</v>
      </c>
      <c r="E25">
        <f t="shared" si="3"/>
        <v>526.79595959595952</v>
      </c>
      <c r="F25">
        <f t="shared" si="3"/>
        <v>204.42828282828282</v>
      </c>
      <c r="G25">
        <f t="shared" si="3"/>
        <v>7.8626262626262617</v>
      </c>
      <c r="H25">
        <f t="shared" si="3"/>
        <v>110.07676767676767</v>
      </c>
      <c r="I25">
        <f t="shared" si="3"/>
        <v>432.4444444444444</v>
      </c>
      <c r="J25">
        <f t="shared" si="3"/>
        <v>15.725252525252523</v>
      </c>
      <c r="K25">
        <f t="shared" si="3"/>
        <v>188.70303030303029</v>
      </c>
      <c r="L25">
        <f t="shared" si="3"/>
        <v>19.656565656565654</v>
      </c>
      <c r="M25">
        <f t="shared" si="3"/>
        <v>0</v>
      </c>
      <c r="N25">
        <f t="shared" si="3"/>
        <v>180.84040404040402</v>
      </c>
      <c r="O25">
        <f t="shared" si="3"/>
        <v>0</v>
      </c>
      <c r="P25">
        <f t="shared" si="3"/>
        <v>0</v>
      </c>
      <c r="Q25">
        <f t="shared" si="3"/>
        <v>15.725252525252523</v>
      </c>
    </row>
    <row r="26" spans="1:17" x14ac:dyDescent="0.2">
      <c r="A26" t="s">
        <v>42</v>
      </c>
      <c r="B26">
        <f t="shared" si="3"/>
        <v>863.17011128775835</v>
      </c>
      <c r="C26">
        <f t="shared" si="3"/>
        <v>18.562798092209857</v>
      </c>
      <c r="D26">
        <f t="shared" si="3"/>
        <v>612.57233704292526</v>
      </c>
      <c r="E26">
        <f t="shared" si="3"/>
        <v>2533.8219395866454</v>
      </c>
      <c r="F26">
        <f t="shared" si="3"/>
        <v>853.88871224165337</v>
      </c>
      <c r="G26">
        <f t="shared" si="3"/>
        <v>18.562798092209857</v>
      </c>
      <c r="H26">
        <f t="shared" si="3"/>
        <v>64.969793322734503</v>
      </c>
      <c r="I26">
        <f t="shared" si="3"/>
        <v>27.844197138314783</v>
      </c>
      <c r="J26">
        <f t="shared" si="3"/>
        <v>9.2813990461049283</v>
      </c>
      <c r="K26">
        <f t="shared" si="3"/>
        <v>640.41653418124008</v>
      </c>
      <c r="L26">
        <f t="shared" si="3"/>
        <v>37.125596184419713</v>
      </c>
      <c r="M26">
        <f t="shared" si="3"/>
        <v>0</v>
      </c>
      <c r="N26">
        <f t="shared" si="3"/>
        <v>120.65818759936407</v>
      </c>
      <c r="O26">
        <f t="shared" si="3"/>
        <v>0</v>
      </c>
      <c r="P26">
        <f t="shared" si="3"/>
        <v>0</v>
      </c>
      <c r="Q26">
        <f t="shared" si="3"/>
        <v>37.125596184419713</v>
      </c>
    </row>
    <row r="27" spans="1:17" x14ac:dyDescent="0.2">
      <c r="A27" t="s">
        <v>43</v>
      </c>
      <c r="B27">
        <f t="shared" si="3"/>
        <v>1105.3716690042077</v>
      </c>
      <c r="C27">
        <f t="shared" si="3"/>
        <v>2747.0532959326788</v>
      </c>
      <c r="D27">
        <f t="shared" si="3"/>
        <v>28.657784011220198</v>
      </c>
      <c r="E27">
        <f t="shared" si="3"/>
        <v>221.07433380084152</v>
      </c>
      <c r="F27">
        <f t="shared" si="3"/>
        <v>53.221598877980362</v>
      </c>
      <c r="G27">
        <f t="shared" si="3"/>
        <v>225.16830294530155</v>
      </c>
      <c r="H27">
        <f t="shared" si="3"/>
        <v>298.85974754558202</v>
      </c>
      <c r="I27">
        <f t="shared" si="3"/>
        <v>1019.3983169705471</v>
      </c>
      <c r="J27">
        <f t="shared" si="3"/>
        <v>32.751753155680227</v>
      </c>
      <c r="K27">
        <f t="shared" si="3"/>
        <v>53.221598877980362</v>
      </c>
      <c r="L27">
        <f t="shared" si="3"/>
        <v>16.375876577840113</v>
      </c>
      <c r="M27">
        <f t="shared" si="3"/>
        <v>4.0939691444600284</v>
      </c>
      <c r="N27">
        <f t="shared" si="3"/>
        <v>20.469845722300139</v>
      </c>
      <c r="O27">
        <f t="shared" si="3"/>
        <v>8.1879382889200567</v>
      </c>
      <c r="P27">
        <f t="shared" si="3"/>
        <v>4.0939691444600284</v>
      </c>
      <c r="Q27">
        <f t="shared" si="3"/>
        <v>0</v>
      </c>
    </row>
    <row r="28" spans="1:17" x14ac:dyDescent="0.2">
      <c r="A28" t="s">
        <v>44</v>
      </c>
      <c r="B28">
        <f t="shared" si="3"/>
        <v>2414</v>
      </c>
      <c r="C28">
        <f t="shared" si="3"/>
        <v>360</v>
      </c>
      <c r="D28">
        <f t="shared" si="3"/>
        <v>288</v>
      </c>
      <c r="E28">
        <f t="shared" si="3"/>
        <v>742</v>
      </c>
      <c r="F28">
        <f t="shared" si="3"/>
        <v>1071</v>
      </c>
      <c r="G28">
        <f t="shared" si="3"/>
        <v>413</v>
      </c>
      <c r="H28">
        <f t="shared" si="3"/>
        <v>202</v>
      </c>
      <c r="I28">
        <f t="shared" si="3"/>
        <v>200</v>
      </c>
      <c r="J28">
        <f t="shared" si="3"/>
        <v>53</v>
      </c>
      <c r="K28">
        <f t="shared" si="3"/>
        <v>73</v>
      </c>
      <c r="L28">
        <f t="shared" si="3"/>
        <v>8</v>
      </c>
      <c r="M28">
        <f t="shared" si="3"/>
        <v>1</v>
      </c>
      <c r="N28">
        <f t="shared" si="3"/>
        <v>5</v>
      </c>
      <c r="O28">
        <f t="shared" si="3"/>
        <v>5</v>
      </c>
      <c r="P28">
        <f t="shared" si="3"/>
        <v>1</v>
      </c>
      <c r="Q28">
        <f t="shared" si="3"/>
        <v>2</v>
      </c>
    </row>
    <row r="29" spans="1:17" x14ac:dyDescent="0.2">
      <c r="A29" t="s">
        <v>45</v>
      </c>
      <c r="B29">
        <f t="shared" si="3"/>
        <v>668.65777368905242</v>
      </c>
      <c r="C29">
        <f t="shared" si="3"/>
        <v>196.03219871205152</v>
      </c>
      <c r="D29">
        <f t="shared" si="3"/>
        <v>1388.3376264949402</v>
      </c>
      <c r="E29">
        <f t="shared" si="3"/>
        <v>851.26310947562104</v>
      </c>
      <c r="F29">
        <f t="shared" si="3"/>
        <v>835.15087396504146</v>
      </c>
      <c r="G29">
        <f t="shared" si="3"/>
        <v>644.48942042318311</v>
      </c>
      <c r="H29">
        <f t="shared" si="3"/>
        <v>284.64949402023922</v>
      </c>
      <c r="I29">
        <f t="shared" si="3"/>
        <v>69.819687212511496</v>
      </c>
      <c r="J29">
        <f t="shared" si="3"/>
        <v>18.797608095676175</v>
      </c>
      <c r="K29">
        <f t="shared" si="3"/>
        <v>303.44710211591536</v>
      </c>
      <c r="L29">
        <f t="shared" si="3"/>
        <v>443.08647654093841</v>
      </c>
      <c r="M29">
        <f t="shared" si="3"/>
        <v>2.6853725850965962</v>
      </c>
      <c r="N29">
        <f t="shared" si="3"/>
        <v>115.47102115915364</v>
      </c>
      <c r="O29">
        <f t="shared" si="3"/>
        <v>13.426862925482981</v>
      </c>
      <c r="P29">
        <f t="shared" si="3"/>
        <v>0</v>
      </c>
      <c r="Q29">
        <f t="shared" si="3"/>
        <v>2.6853725850965962</v>
      </c>
    </row>
    <row r="30" spans="1:17" x14ac:dyDescent="0.2">
      <c r="A30" t="s">
        <v>46</v>
      </c>
      <c r="B30">
        <f t="shared" si="3"/>
        <v>2489.9827089337173</v>
      </c>
      <c r="C30">
        <f t="shared" si="3"/>
        <v>718.63400576368872</v>
      </c>
      <c r="D30">
        <f t="shared" si="3"/>
        <v>108.15561959654178</v>
      </c>
      <c r="E30">
        <f t="shared" si="3"/>
        <v>1216.1498559077809</v>
      </c>
      <c r="F30">
        <f t="shared" si="3"/>
        <v>310.04610951008647</v>
      </c>
      <c r="G30">
        <f t="shared" si="3"/>
        <v>9.6138328530259365</v>
      </c>
      <c r="H30">
        <f t="shared" si="3"/>
        <v>223.52161383285301</v>
      </c>
      <c r="I30">
        <f t="shared" si="3"/>
        <v>398.97406340057637</v>
      </c>
      <c r="J30">
        <f t="shared" si="3"/>
        <v>48.069164265129679</v>
      </c>
      <c r="K30">
        <f t="shared" si="3"/>
        <v>209.1008645533141</v>
      </c>
      <c r="L30">
        <f t="shared" si="3"/>
        <v>4.8069164265129682</v>
      </c>
      <c r="M30">
        <f t="shared" si="3"/>
        <v>0</v>
      </c>
      <c r="N30">
        <f t="shared" si="3"/>
        <v>67.296829971181552</v>
      </c>
      <c r="O30">
        <f t="shared" si="3"/>
        <v>0</v>
      </c>
      <c r="P30">
        <f t="shared" si="3"/>
        <v>2.4034582132564841</v>
      </c>
      <c r="Q30">
        <f t="shared" si="3"/>
        <v>31.244956772334291</v>
      </c>
    </row>
    <row r="31" spans="1:17" x14ac:dyDescent="0.2">
      <c r="A31" t="s">
        <v>47</v>
      </c>
      <c r="B31">
        <f t="shared" si="3"/>
        <v>476.14893617021278</v>
      </c>
      <c r="C31">
        <f t="shared" si="3"/>
        <v>256.70638297872341</v>
      </c>
      <c r="D31">
        <f t="shared" si="3"/>
        <v>2720.2595744680852</v>
      </c>
      <c r="E31">
        <f t="shared" si="3"/>
        <v>227.72340425531914</v>
      </c>
      <c r="F31">
        <f t="shared" si="3"/>
        <v>45.544680851063831</v>
      </c>
      <c r="G31">
        <f t="shared" si="3"/>
        <v>1105.4936170212766</v>
      </c>
      <c r="H31">
        <f t="shared" si="3"/>
        <v>157.33617021276595</v>
      </c>
      <c r="I31">
        <f t="shared" si="3"/>
        <v>82.808510638297875</v>
      </c>
      <c r="J31">
        <f t="shared" si="3"/>
        <v>4.1404255319148939</v>
      </c>
      <c r="K31">
        <f t="shared" si="3"/>
        <v>385.05957446808509</v>
      </c>
      <c r="L31">
        <f t="shared" si="3"/>
        <v>182.17872340425532</v>
      </c>
      <c r="M31">
        <f t="shared" si="3"/>
        <v>0</v>
      </c>
      <c r="N31">
        <f t="shared" si="3"/>
        <v>178.03829787234042</v>
      </c>
      <c r="O31">
        <f t="shared" si="3"/>
        <v>4.1404255319148939</v>
      </c>
      <c r="P31">
        <f t="shared" si="3"/>
        <v>0</v>
      </c>
      <c r="Q31">
        <f t="shared" si="3"/>
        <v>12.421276595744681</v>
      </c>
    </row>
    <row r="32" spans="1:17" x14ac:dyDescent="0.2">
      <c r="A32" t="s">
        <v>26</v>
      </c>
      <c r="B32">
        <f t="shared" si="3"/>
        <v>30.209573091849933</v>
      </c>
      <c r="C32">
        <f t="shared" si="3"/>
        <v>1865.4411384217333</v>
      </c>
      <c r="D32">
        <f t="shared" si="3"/>
        <v>0</v>
      </c>
      <c r="E32">
        <f t="shared" si="3"/>
        <v>0</v>
      </c>
      <c r="F32">
        <f t="shared" si="3"/>
        <v>0</v>
      </c>
      <c r="G32">
        <f t="shared" si="3"/>
        <v>166.15265200517462</v>
      </c>
      <c r="H32">
        <f t="shared" si="3"/>
        <v>838.31565329883563</v>
      </c>
      <c r="I32">
        <f t="shared" si="3"/>
        <v>725.02975420439839</v>
      </c>
      <c r="J32">
        <f t="shared" si="3"/>
        <v>83.076326002587308</v>
      </c>
      <c r="K32">
        <f t="shared" si="3"/>
        <v>45.314359637774899</v>
      </c>
      <c r="L32">
        <f t="shared" si="3"/>
        <v>0</v>
      </c>
      <c r="M32">
        <f t="shared" si="3"/>
        <v>2054.2509702457955</v>
      </c>
      <c r="N32">
        <f t="shared" si="3"/>
        <v>7.5523932729624832</v>
      </c>
      <c r="O32">
        <f t="shared" si="3"/>
        <v>22.65717981888745</v>
      </c>
      <c r="P32">
        <f t="shared" si="3"/>
        <v>0</v>
      </c>
      <c r="Q32">
        <f t="shared" si="3"/>
        <v>0</v>
      </c>
    </row>
    <row r="33" spans="1:17" x14ac:dyDescent="0.2">
      <c r="A33" t="s">
        <v>27</v>
      </c>
      <c r="B33">
        <f t="shared" si="3"/>
        <v>185.02090357383682</v>
      </c>
      <c r="C33">
        <f t="shared" si="3"/>
        <v>165.33782872555631</v>
      </c>
      <c r="D33">
        <f t="shared" si="3"/>
        <v>1468.3573836817263</v>
      </c>
      <c r="E33">
        <f t="shared" si="3"/>
        <v>350.35873229939313</v>
      </c>
      <c r="F33">
        <f t="shared" si="3"/>
        <v>425.15441672285908</v>
      </c>
      <c r="G33">
        <f t="shared" si="3"/>
        <v>976.28051247471353</v>
      </c>
      <c r="H33">
        <f t="shared" si="3"/>
        <v>133.84490896830749</v>
      </c>
      <c r="I33">
        <f t="shared" si="3"/>
        <v>90.542144302090364</v>
      </c>
      <c r="J33">
        <f t="shared" si="3"/>
        <v>929.04113283884021</v>
      </c>
      <c r="K33">
        <f t="shared" si="3"/>
        <v>11.809844908968309</v>
      </c>
      <c r="L33">
        <f t="shared" si="3"/>
        <v>401.53472690492248</v>
      </c>
      <c r="M33">
        <f t="shared" si="3"/>
        <v>15.74645987862441</v>
      </c>
      <c r="N33">
        <f t="shared" si="3"/>
        <v>287.3728927848955</v>
      </c>
      <c r="O33">
        <f t="shared" si="3"/>
        <v>279.49966284558332</v>
      </c>
      <c r="P33">
        <f t="shared" si="3"/>
        <v>106.28860418071477</v>
      </c>
      <c r="Q33">
        <f t="shared" si="3"/>
        <v>11.809844908968309</v>
      </c>
    </row>
    <row r="34" spans="1:17" x14ac:dyDescent="0.2">
      <c r="A34" t="s">
        <v>28</v>
      </c>
      <c r="B34">
        <f t="shared" si="3"/>
        <v>94.161290322580641</v>
      </c>
      <c r="C34">
        <f t="shared" si="3"/>
        <v>313.87096774193549</v>
      </c>
      <c r="D34">
        <f t="shared" si="3"/>
        <v>0</v>
      </c>
      <c r="E34">
        <f t="shared" si="3"/>
        <v>31.387096774193548</v>
      </c>
      <c r="F34">
        <f t="shared" si="3"/>
        <v>15.693548387096774</v>
      </c>
      <c r="G34">
        <f t="shared" si="3"/>
        <v>204.01612903225808</v>
      </c>
      <c r="H34">
        <f t="shared" si="3"/>
        <v>1239.7903225806451</v>
      </c>
      <c r="I34">
        <f t="shared" si="3"/>
        <v>282.48387096774195</v>
      </c>
      <c r="J34">
        <f t="shared" si="3"/>
        <v>1883.2258064516129</v>
      </c>
      <c r="K34">
        <f t="shared" si="3"/>
        <v>219.70967741935485</v>
      </c>
      <c r="L34">
        <f t="shared" si="3"/>
        <v>0</v>
      </c>
      <c r="M34">
        <f t="shared" si="3"/>
        <v>0</v>
      </c>
      <c r="N34">
        <f t="shared" si="3"/>
        <v>690.51612903225805</v>
      </c>
      <c r="O34">
        <f t="shared" si="3"/>
        <v>721.90322580645159</v>
      </c>
      <c r="P34">
        <f t="shared" si="3"/>
        <v>141.24193548387098</v>
      </c>
      <c r="Q34">
        <f t="shared" si="3"/>
        <v>0</v>
      </c>
    </row>
    <row r="35" spans="1:17" x14ac:dyDescent="0.2">
      <c r="A35" t="s">
        <v>29</v>
      </c>
      <c r="B35">
        <f t="shared" si="3"/>
        <v>391.86967172954434</v>
      </c>
      <c r="C35">
        <f t="shared" si="3"/>
        <v>91.53160215580597</v>
      </c>
      <c r="D35">
        <f t="shared" si="3"/>
        <v>1261.4198922097012</v>
      </c>
      <c r="E35">
        <f t="shared" si="3"/>
        <v>463.37873591376774</v>
      </c>
      <c r="F35">
        <f t="shared" si="3"/>
        <v>663.60411562959325</v>
      </c>
      <c r="G35">
        <f t="shared" si="3"/>
        <v>620.69867711905931</v>
      </c>
      <c r="H35">
        <f t="shared" si="3"/>
        <v>274.59480646741792</v>
      </c>
      <c r="I35">
        <f t="shared" si="3"/>
        <v>25.74326310632043</v>
      </c>
      <c r="J35">
        <f t="shared" si="3"/>
        <v>1198.4919157275845</v>
      </c>
      <c r="K35">
        <f t="shared" si="3"/>
        <v>57.207251347378737</v>
      </c>
      <c r="L35">
        <f t="shared" si="3"/>
        <v>185.92356687898089</v>
      </c>
      <c r="M35">
        <f t="shared" si="3"/>
        <v>0</v>
      </c>
      <c r="N35">
        <f t="shared" si="3"/>
        <v>91.53160215580597</v>
      </c>
      <c r="O35">
        <f t="shared" si="3"/>
        <v>357.54532092111708</v>
      </c>
      <c r="P35">
        <f t="shared" si="3"/>
        <v>154.45957863792259</v>
      </c>
      <c r="Q35">
        <f t="shared" si="3"/>
        <v>0</v>
      </c>
    </row>
  </sheetData>
  <mergeCells count="3">
    <mergeCell ref="A1:G1"/>
    <mergeCell ref="A3:B3"/>
    <mergeCell ref="A22:B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E3A8-F8BE-224C-BD15-D0F72140237B}">
  <dimension ref="A1:G31"/>
  <sheetViews>
    <sheetView workbookViewId="0">
      <selection activeCell="E31" sqref="E31"/>
    </sheetView>
  </sheetViews>
  <sheetFormatPr baseColWidth="10" defaultRowHeight="16" x14ac:dyDescent="0.2"/>
  <cols>
    <col min="2" max="2" width="12.5" customWidth="1"/>
    <col min="3" max="3" width="11.5" customWidth="1"/>
    <col min="6" max="6" width="25.1640625" customWidth="1"/>
  </cols>
  <sheetData>
    <row r="1" spans="1:7" x14ac:dyDescent="0.2">
      <c r="A1" s="3" t="s">
        <v>30</v>
      </c>
      <c r="B1" s="3"/>
      <c r="C1" s="3"/>
      <c r="D1" s="3"/>
      <c r="E1" s="3"/>
      <c r="F1" s="3"/>
      <c r="G1" s="3"/>
    </row>
    <row r="3" spans="1:7" x14ac:dyDescent="0.2">
      <c r="A3" s="4" t="s">
        <v>22</v>
      </c>
      <c r="B3" s="4"/>
    </row>
    <row r="4" spans="1:7" x14ac:dyDescent="0.2">
      <c r="A4" s="1"/>
      <c r="B4" s="2" t="s">
        <v>48</v>
      </c>
      <c r="C4" t="s">
        <v>49</v>
      </c>
      <c r="E4" t="s">
        <v>23</v>
      </c>
      <c r="F4" t="s">
        <v>24</v>
      </c>
    </row>
    <row r="5" spans="1:7" x14ac:dyDescent="0.2">
      <c r="A5" t="s">
        <v>14</v>
      </c>
      <c r="B5">
        <v>2</v>
      </c>
      <c r="C5">
        <v>0</v>
      </c>
      <c r="E5">
        <f>SUM(B5:C5)</f>
        <v>2</v>
      </c>
      <c r="F5">
        <f>E5/73</f>
        <v>2.7397260273972601E-2</v>
      </c>
    </row>
    <row r="6" spans="1:7" x14ac:dyDescent="0.2">
      <c r="A6" t="s">
        <v>15</v>
      </c>
      <c r="B6">
        <v>46</v>
      </c>
      <c r="C6">
        <v>0</v>
      </c>
      <c r="E6">
        <f t="shared" ref="E6:E16" si="0">SUM(B6:C6)</f>
        <v>46</v>
      </c>
      <c r="F6">
        <f t="shared" ref="F6:F16" si="1">E6/73</f>
        <v>0.63013698630136983</v>
      </c>
    </row>
    <row r="7" spans="1:7" x14ac:dyDescent="0.2">
      <c r="A7" t="s">
        <v>16</v>
      </c>
      <c r="B7">
        <v>13</v>
      </c>
      <c r="C7">
        <v>0</v>
      </c>
      <c r="E7">
        <f t="shared" si="0"/>
        <v>13</v>
      </c>
      <c r="F7">
        <f t="shared" si="1"/>
        <v>0.17808219178082191</v>
      </c>
    </row>
    <row r="8" spans="1:7" x14ac:dyDescent="0.2">
      <c r="A8" t="s">
        <v>17</v>
      </c>
      <c r="B8">
        <v>4</v>
      </c>
      <c r="C8">
        <v>1</v>
      </c>
      <c r="E8">
        <f t="shared" si="0"/>
        <v>5</v>
      </c>
      <c r="F8">
        <f t="shared" si="1"/>
        <v>6.8493150684931503E-2</v>
      </c>
    </row>
    <row r="9" spans="1:7" x14ac:dyDescent="0.2">
      <c r="A9" t="s">
        <v>18</v>
      </c>
      <c r="B9">
        <v>5</v>
      </c>
      <c r="C9">
        <v>0</v>
      </c>
      <c r="E9">
        <f t="shared" si="0"/>
        <v>5</v>
      </c>
      <c r="F9">
        <f t="shared" si="1"/>
        <v>6.8493150684931503E-2</v>
      </c>
    </row>
    <row r="10" spans="1:7" x14ac:dyDescent="0.2">
      <c r="A10" t="s">
        <v>19</v>
      </c>
      <c r="B10">
        <v>24</v>
      </c>
      <c r="C10">
        <v>19</v>
      </c>
      <c r="E10">
        <f t="shared" si="0"/>
        <v>43</v>
      </c>
      <c r="F10">
        <f t="shared" si="1"/>
        <v>0.58904109589041098</v>
      </c>
    </row>
    <row r="11" spans="1:7" x14ac:dyDescent="0.2">
      <c r="A11" t="s">
        <v>20</v>
      </c>
      <c r="B11">
        <v>25</v>
      </c>
      <c r="C11">
        <v>3</v>
      </c>
      <c r="E11">
        <f t="shared" si="0"/>
        <v>28</v>
      </c>
      <c r="F11">
        <f t="shared" si="1"/>
        <v>0.38356164383561642</v>
      </c>
    </row>
    <row r="12" spans="1:7" x14ac:dyDescent="0.2">
      <c r="A12" t="s">
        <v>21</v>
      </c>
      <c r="B12">
        <v>43</v>
      </c>
      <c r="C12">
        <v>0</v>
      </c>
      <c r="E12">
        <f t="shared" si="0"/>
        <v>43</v>
      </c>
      <c r="F12">
        <f t="shared" si="1"/>
        <v>0.58904109589041098</v>
      </c>
    </row>
    <row r="13" spans="1:7" x14ac:dyDescent="0.2">
      <c r="A13" t="s">
        <v>31</v>
      </c>
      <c r="B13">
        <v>0</v>
      </c>
      <c r="C13">
        <v>1</v>
      </c>
      <c r="E13">
        <f t="shared" si="0"/>
        <v>1</v>
      </c>
      <c r="F13">
        <f t="shared" si="1"/>
        <v>1.3698630136986301E-2</v>
      </c>
    </row>
    <row r="14" spans="1:7" x14ac:dyDescent="0.2">
      <c r="A14" t="s">
        <v>32</v>
      </c>
      <c r="B14">
        <v>9</v>
      </c>
      <c r="C14">
        <v>64</v>
      </c>
      <c r="E14">
        <f t="shared" si="0"/>
        <v>73</v>
      </c>
      <c r="F14">
        <f t="shared" si="1"/>
        <v>1</v>
      </c>
    </row>
    <row r="15" spans="1:7" x14ac:dyDescent="0.2">
      <c r="A15" t="s">
        <v>33</v>
      </c>
      <c r="B15">
        <v>6</v>
      </c>
      <c r="C15">
        <v>38</v>
      </c>
      <c r="E15">
        <f t="shared" si="0"/>
        <v>44</v>
      </c>
      <c r="F15">
        <f t="shared" si="1"/>
        <v>0.60273972602739723</v>
      </c>
    </row>
    <row r="16" spans="1:7" x14ac:dyDescent="0.2">
      <c r="A16" t="s">
        <v>34</v>
      </c>
      <c r="B16">
        <v>8</v>
      </c>
      <c r="C16">
        <v>24</v>
      </c>
      <c r="E16">
        <f t="shared" si="0"/>
        <v>32</v>
      </c>
      <c r="F16">
        <f t="shared" si="1"/>
        <v>0.43835616438356162</v>
      </c>
    </row>
    <row r="18" spans="1:3" x14ac:dyDescent="0.2">
      <c r="A18" s="4" t="s">
        <v>25</v>
      </c>
      <c r="B18" s="4"/>
    </row>
    <row r="19" spans="1:3" x14ac:dyDescent="0.2">
      <c r="A19" s="1"/>
      <c r="B19" s="1" t="s">
        <v>48</v>
      </c>
      <c r="C19" t="s">
        <v>49</v>
      </c>
    </row>
    <row r="20" spans="1:3" x14ac:dyDescent="0.2">
      <c r="A20" t="s">
        <v>14</v>
      </c>
      <c r="B20">
        <f>B5/$F5</f>
        <v>73</v>
      </c>
      <c r="C20">
        <f>C5/$F5</f>
        <v>0</v>
      </c>
    </row>
    <row r="21" spans="1:3" x14ac:dyDescent="0.2">
      <c r="A21" t="s">
        <v>15</v>
      </c>
      <c r="B21">
        <f t="shared" ref="B21:C31" si="2">B6/$F6</f>
        <v>73</v>
      </c>
      <c r="C21">
        <f t="shared" si="2"/>
        <v>0</v>
      </c>
    </row>
    <row r="22" spans="1:3" x14ac:dyDescent="0.2">
      <c r="A22" t="s">
        <v>16</v>
      </c>
      <c r="B22">
        <f t="shared" si="2"/>
        <v>73</v>
      </c>
      <c r="C22">
        <f t="shared" si="2"/>
        <v>0</v>
      </c>
    </row>
    <row r="23" spans="1:3" x14ac:dyDescent="0.2">
      <c r="A23" t="s">
        <v>17</v>
      </c>
      <c r="B23">
        <f t="shared" si="2"/>
        <v>58.400000000000006</v>
      </c>
      <c r="C23">
        <f t="shared" si="2"/>
        <v>14.600000000000001</v>
      </c>
    </row>
    <row r="24" spans="1:3" x14ac:dyDescent="0.2">
      <c r="A24" t="s">
        <v>18</v>
      </c>
      <c r="B24">
        <f t="shared" si="2"/>
        <v>73</v>
      </c>
      <c r="C24">
        <f t="shared" si="2"/>
        <v>0</v>
      </c>
    </row>
    <row r="25" spans="1:3" x14ac:dyDescent="0.2">
      <c r="A25" t="s">
        <v>19</v>
      </c>
      <c r="B25">
        <f t="shared" si="2"/>
        <v>40.744186046511629</v>
      </c>
      <c r="C25">
        <f t="shared" si="2"/>
        <v>32.255813953488371</v>
      </c>
    </row>
    <row r="26" spans="1:3" x14ac:dyDescent="0.2">
      <c r="A26" t="s">
        <v>20</v>
      </c>
      <c r="B26">
        <f t="shared" si="2"/>
        <v>65.178571428571431</v>
      </c>
      <c r="C26">
        <f t="shared" si="2"/>
        <v>7.8214285714285721</v>
      </c>
    </row>
    <row r="27" spans="1:3" x14ac:dyDescent="0.2">
      <c r="A27" t="s">
        <v>21</v>
      </c>
      <c r="B27">
        <f t="shared" si="2"/>
        <v>73</v>
      </c>
      <c r="C27">
        <f t="shared" si="2"/>
        <v>0</v>
      </c>
    </row>
    <row r="28" spans="1:3" x14ac:dyDescent="0.2">
      <c r="A28" t="s">
        <v>31</v>
      </c>
      <c r="B28">
        <f t="shared" si="2"/>
        <v>0</v>
      </c>
      <c r="C28">
        <f t="shared" si="2"/>
        <v>73</v>
      </c>
    </row>
    <row r="29" spans="1:3" x14ac:dyDescent="0.2">
      <c r="A29" t="s">
        <v>32</v>
      </c>
      <c r="B29">
        <f t="shared" si="2"/>
        <v>9</v>
      </c>
      <c r="C29">
        <f t="shared" si="2"/>
        <v>64</v>
      </c>
    </row>
    <row r="30" spans="1:3" x14ac:dyDescent="0.2">
      <c r="A30" t="s">
        <v>33</v>
      </c>
      <c r="B30">
        <f t="shared" si="2"/>
        <v>9.954545454545455</v>
      </c>
      <c r="C30">
        <f t="shared" si="2"/>
        <v>63.045454545454547</v>
      </c>
    </row>
    <row r="31" spans="1:3" x14ac:dyDescent="0.2">
      <c r="A31" t="s">
        <v>34</v>
      </c>
      <c r="B31">
        <f t="shared" si="2"/>
        <v>18.25</v>
      </c>
      <c r="C31">
        <f t="shared" si="2"/>
        <v>54.75</v>
      </c>
    </row>
  </sheetData>
  <mergeCells count="3">
    <mergeCell ref="A18:B18"/>
    <mergeCell ref="A1:G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Tab 1</vt:lpstr>
      <vt:lpstr>Tab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Chancellor, Blake</dc:creator>
  <cp:lastModifiedBy>Chancellor, Blake</cp:lastModifiedBy>
  <dcterms:created xsi:type="dcterms:W3CDTF">2020-05-07T19:58:10Z</dcterms:created>
  <dcterms:modified xsi:type="dcterms:W3CDTF">2020-08-05T18:25:04Z</dcterms:modified>
</cp:coreProperties>
</file>